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CS TAM t9\DT NQ CHUYÊN ĐỀ DÂN SỐ\"/>
    </mc:Choice>
  </mc:AlternateContent>
  <xr:revisionPtr revIDLastSave="0" documentId="13_ncr:1_{BAA7AD4E-8BBF-4D19-A2DA-AC0AFC156B46}" xr6:coauthVersionLast="36" xr6:coauthVersionMax="36" xr10:uidLastSave="{00000000-0000-0000-0000-000000000000}"/>
  <bookViews>
    <workbookView xWindow="0" yWindow="0" windowWidth="15360" windowHeight="6645" xr2:uid="{00000000-000D-0000-FFFF-FFFF00000000}"/>
  </bookViews>
  <sheets>
    <sheet name="Table 1" sheetId="1" r:id="rId1"/>
  </sheets>
  <definedNames>
    <definedName name="_xlnm.Print_Titles" localSheetId="0">'Table 1'!$3:$4</definedName>
  </definedNames>
  <calcPr calcId="191029"/>
</workbook>
</file>

<file path=xl/calcChain.xml><?xml version="1.0" encoding="utf-8"?>
<calcChain xmlns="http://schemas.openxmlformats.org/spreadsheetml/2006/main">
  <c r="C36" i="1" l="1"/>
  <c r="E36" i="1"/>
  <c r="F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D29" i="1"/>
  <c r="E29" i="1"/>
  <c r="E24" i="1" s="1"/>
  <c r="F29" i="1"/>
  <c r="G29" i="1"/>
  <c r="H29" i="1"/>
  <c r="I29" i="1"/>
  <c r="J29" i="1"/>
  <c r="J24" i="1" s="1"/>
  <c r="K29" i="1"/>
  <c r="L29" i="1"/>
  <c r="N29" i="1"/>
  <c r="O29" i="1"/>
  <c r="P29" i="1"/>
  <c r="Q29" i="1"/>
  <c r="R29" i="1"/>
  <c r="S29" i="1"/>
  <c r="T29" i="1"/>
  <c r="C29" i="1"/>
  <c r="C24" i="1" s="1"/>
  <c r="M31" i="1"/>
  <c r="L31" i="1" s="1"/>
  <c r="F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C15" i="1"/>
  <c r="C14" i="1" s="1"/>
  <c r="C5" i="1" s="1"/>
  <c r="E15" i="1"/>
  <c r="F15" i="1"/>
  <c r="H15" i="1"/>
  <c r="I15" i="1"/>
  <c r="K15" i="1"/>
  <c r="K14" i="1" s="1"/>
  <c r="L15" i="1"/>
  <c r="L14" i="1" s="1"/>
  <c r="N15" i="1"/>
  <c r="N14" i="1" s="1"/>
  <c r="O15" i="1"/>
  <c r="O14" i="1" s="1"/>
  <c r="Q15" i="1"/>
  <c r="Q14" i="1" s="1"/>
  <c r="R15" i="1"/>
  <c r="R14" i="1" s="1"/>
  <c r="T15" i="1"/>
  <c r="U15" i="1"/>
  <c r="C8" i="1"/>
  <c r="C6" i="1"/>
  <c r="E8" i="1"/>
  <c r="F8" i="1"/>
  <c r="H8" i="1"/>
  <c r="I8" i="1"/>
  <c r="J8" i="1"/>
  <c r="K8" i="1"/>
  <c r="L8" i="1"/>
  <c r="M8" i="1"/>
  <c r="N8" i="1"/>
  <c r="O8" i="1"/>
  <c r="P8" i="1"/>
  <c r="Q8" i="1"/>
  <c r="R8" i="1"/>
  <c r="S8" i="1"/>
  <c r="T8" i="1"/>
  <c r="I27" i="1"/>
  <c r="I25" i="1" s="1"/>
  <c r="I24" i="1" s="1"/>
  <c r="K27" i="1"/>
  <c r="K25" i="1" s="1"/>
  <c r="L27" i="1"/>
  <c r="L25" i="1" s="1"/>
  <c r="N27" i="1"/>
  <c r="N25" i="1" s="1"/>
  <c r="N24" i="1" s="1"/>
  <c r="R27" i="1"/>
  <c r="R25" i="1" s="1"/>
  <c r="T27" i="1"/>
  <c r="T25" i="1" s="1"/>
  <c r="U27" i="1"/>
  <c r="E14" i="1"/>
  <c r="F14" i="1"/>
  <c r="H14" i="1"/>
  <c r="I14" i="1"/>
  <c r="T14" i="1"/>
  <c r="T24" i="1" l="1"/>
  <c r="L24" i="1"/>
  <c r="S24" i="1"/>
  <c r="H24" i="1"/>
  <c r="P24" i="1"/>
  <c r="R24" i="1"/>
  <c r="O24" i="1"/>
  <c r="F24" i="1"/>
  <c r="K24" i="1"/>
  <c r="M29" i="1"/>
  <c r="M24" i="1" s="1"/>
  <c r="T6" i="1"/>
  <c r="T5" i="1" s="1"/>
  <c r="S6" i="1"/>
  <c r="S5" i="1" s="1"/>
  <c r="R6" i="1"/>
  <c r="Q6" i="1"/>
  <c r="Q5" i="1" s="1"/>
  <c r="P6" i="1"/>
  <c r="P5" i="1" s="1"/>
  <c r="O6" i="1"/>
  <c r="O5" i="1" s="1"/>
  <c r="N6" i="1"/>
  <c r="N5" i="1" s="1"/>
  <c r="M6" i="1"/>
  <c r="M5" i="1" s="1"/>
  <c r="L6" i="1"/>
  <c r="L5" i="1" s="1"/>
  <c r="K6" i="1"/>
  <c r="J6" i="1"/>
  <c r="J5" i="1" s="1"/>
  <c r="I6" i="1"/>
  <c r="I5" i="1" s="1"/>
  <c r="H6" i="1"/>
  <c r="H5" i="1" s="1"/>
  <c r="F6" i="1"/>
  <c r="E6" i="1"/>
  <c r="E5" i="1" s="1"/>
  <c r="R5" i="1" l="1"/>
  <c r="F5" i="1"/>
  <c r="K5" i="1"/>
</calcChain>
</file>

<file path=xl/sharedStrings.xml><?xml version="1.0" encoding="utf-8"?>
<sst xmlns="http://schemas.openxmlformats.org/spreadsheetml/2006/main" count="89" uniqueCount="66">
  <si>
    <t>TT</t>
  </si>
  <si>
    <t>Nội dung</t>
  </si>
  <si>
    <t>Thực hiện đến hết năm 2021</t>
  </si>
  <si>
    <t>Thực hiện đến hết năm 2022</t>
  </si>
  <si>
    <t>Thực hiện đến hết năm 2023</t>
  </si>
  <si>
    <t>Thực hiện đến hết năm 2024</t>
  </si>
  <si>
    <t>Dự kiến thực hiện năm 2025</t>
  </si>
  <si>
    <t>Tổng cộng giai đoạn</t>
  </si>
  <si>
    <t>Tổng</t>
  </si>
  <si>
    <t>vốn NS TW</t>
  </si>
  <si>
    <t>Vốn NSĐP</t>
  </si>
  <si>
    <t>Tổng cộng</t>
  </si>
  <si>
    <t>I</t>
  </si>
  <si>
    <t>Đẩy mạnh công tác truyền thông, vận động thực hiện công tác dân số trong tình hình mới</t>
  </si>
  <si>
    <t>-</t>
  </si>
  <si>
    <r>
      <rPr>
        <sz val="8"/>
        <rFont val="Times New Roman"/>
        <family val="1"/>
      </rPr>
      <t>Tổ chức chiến dịch truyền thông lồng ghép  4.000.000 dồng/xã/02 lần/năm  ( Năm 2021: 59 xã; Năm 2022:
53  xã; năm 2023:59 xã; năm  2024: 61 xã; năm 2025:
34 xã)</t>
    </r>
  </si>
  <si>
    <t>Hoạt động truyền thông</t>
  </si>
  <si>
    <t>Tuyên truyền phát động chiến dịch dân số -KHHGĐ; hưởng ứng ngày dân số thế giới 11/7, ngày dân số Việt nam 26/12, tháng hành động quốc gia về dân số hàng năm: Băng zôn, tuyên truyền phát động chiến dịch dân số (02 đợt/năm - 11/7 và 26/12) tuyến tỉnh:...</t>
  </si>
  <si>
    <r>
      <rPr>
        <sz val="8"/>
        <rFont val="Times New Roman"/>
        <family val="1"/>
      </rPr>
      <t>Nhân bản, in ấn các sản phẩm truyền thông về Thalasea mia: năm 2023( in 8000 quyển*7,000đ/q và 20,264 tờ roi*650đ/ tờ) năm 2024 ( in 19500 tở
*370đ/ tờ;  in 9200 quyển *3823 đ/ q))</t>
    </r>
  </si>
  <si>
    <t>Truyền thông tại các trường THPT dân tộc nội trú và cộng đồng : 69 cuộc* 3 tr/ cuộc</t>
  </si>
  <si>
    <t>Mua tủ truyền thông  về Thalasea mia cho các  BV, TTYT huyện thị</t>
  </si>
  <si>
    <t>Tuyên truyền trên Báo Đài</t>
  </si>
  <si>
    <t>II</t>
  </si>
  <si>
    <t>Đảm bảo hậu cần và cung cấp dịch vụ kế hoạch hóa gia đình</t>
  </si>
  <si>
    <t>Cung cấp dịch vụ KHHGĐ</t>
  </si>
  <si>
    <t>Hỗ trợ người vận động đặt dụng cụ tử cung 50.000 đồng/người</t>
  </si>
  <si>
    <t>Hỗ trợ người đặt dụng cụ tử cung 200.000 đồng/người</t>
  </si>
  <si>
    <t>Hỗ trợ đặt DCTC theo giá dịch vụ  hiện hành 222.000 đồng/ca ( Năm 2021:3190 ca; năm 2022:2908 ca; năm 2023:2821 ca; năm 2024: 2521ca; năm 2025: 3060 ca)</t>
  </si>
  <si>
    <t>Hỗ trợ người vận động Đình sản: 100.000 đồng/người</t>
  </si>
  <si>
    <t>Hỗ trợ người triệt sản 1.000.000 đồng/người</t>
  </si>
  <si>
    <t>Hỗ trợ đình sản theo giá dịch vụ hiện hành 2.860.000 đồng /ca ( Năm 2021:20 ca; năm 2022: 19 ca; năm 2023: 30ca; năm 2024: 41 ca; năm 2025: 61 ca)</t>
  </si>
  <si>
    <t>Hỗ trợ cấy thuốc tránh thai theo giá dịch vụ hiện hành</t>
  </si>
  <si>
    <r>
      <rPr>
        <sz val="8"/>
        <rFont val="Times New Roman"/>
        <family val="1"/>
      </rPr>
      <t>Hỗ trợ tiêm thuốc tránh thai theo giá dịch vụ hiện hành 45.600 đồng/ca ( Năm 2021:441 ca; năm 2022:
0: năm 2023:3 ca; năm 2024:43 ca; năm 2025:140 ca)</t>
    </r>
  </si>
  <si>
    <t>III</t>
  </si>
  <si>
    <t>Đẩy mạnh thực hiện các dịch vụ</t>
  </si>
  <si>
    <t>Tầm soát các dị dạng, bệnh tật bẩm sinh</t>
  </si>
  <si>
    <t>a</t>
  </si>
  <si>
    <t>Sàng lọc trước sinh</t>
  </si>
  <si>
    <t>b</t>
  </si>
  <si>
    <t>Sàng lọc sơ sinh</t>
  </si>
  <si>
    <t>.Cước bưu chính, công lấy máu gót chân( năm 2024: chuyển phát nhanh  400 mẫu*15000đ/ mẫu; Công lấy máu gót chân:400 mẫu* 7,000đồng/ mẫu) ( năm 2023: chuyển phát nhanh  500 mẫu*15000đ/ mẫu; Công lấy máu gót chân:500 mẫu* 7,000đồng/ mẫu)</t>
  </si>
  <si>
    <t>Người cao tuổi được quản lý và khám sức khỏe tại cộng đồng</t>
  </si>
  <si>
    <t>Tổ chức chiến dịch truyền thông lồng ghép cung cấp dịch vụ khám sức khỏe, sàng lọc một số bệnh thường gặp ở người cao tuổi</t>
  </si>
  <si>
    <t>Tư vấn  và khám sức khỏe trước kết hôn</t>
  </si>
  <si>
    <t>Hội nghị vận động , giáo dục về tư vấn  và KSK tiền hôn nhân, Hn hướng dẫn các nội dung về sàng lọc , chẩn đoán điều trị trước sinh và sơ sinh</t>
  </si>
  <si>
    <t>Tư vấn, KSK trước kế hôn, tầm soát, chẩn đoán, điều trị một số bệnh tật TS và SS tại 24 xã  KV 3 trong đó: số người được tư vấn, KSK trước kết hôn  là 250 người, sàng lọc trước sinh 160 người; sàng lọc sơ sinh là 320 người)</t>
  </si>
  <si>
    <t>IV</t>
  </si>
  <si>
    <t>Nâng cao năng lực tổ chức và thực hiện Chương trình</t>
  </si>
  <si>
    <t>Tập huấn  triển khai các hoạt động nâng cao chất lượng dân số  cho NV y tế thôn bản kiêm CTV DS, BCĐ,…. ( huyện tổ chức)</t>
  </si>
  <si>
    <t>Tập huấn nâng cao năng lực  thực hiện nhiệm vụ dân số cho Viên chức trạm Y tế, thành viên BCĐ, nhân viên y tế thôn bản kiêm CTV DS ( 20 lớp, 726 học viên) ( tỉnh tổ chức tại huyện)</t>
  </si>
  <si>
    <r>
      <rPr>
        <sz val="8"/>
        <rFont val="Times New Roman"/>
        <family val="1"/>
      </rPr>
      <t>Tập huấn kỹ thuật lấy mấu gót chân, … tại BV sản nhi ( năm 2024 mở 02 lớp cho 20 học viên; năm 2023 mở
05 lớp cho 50 học viên)</t>
    </r>
  </si>
  <si>
    <t>Tập huấn Thlassemia  cho CB địa phương tại tỉnh 40 người thành viên BCĐ; tập huấn cho CB địa phương và TYT tạo huyện=8 lớp, mỗi lớp 01 ngày và 30 ngươif/ lớp; Tổ chức tập huấn cho nhân viên y tế thôn bản 01 ngày / lớp= 18 lớp với 565 YTTB)</t>
  </si>
  <si>
    <t>Hội nghị, hội thảo  cung cấp kiến thức tại xã  TT về Thalasea mia</t>
  </si>
  <si>
    <t>HN Kiểm soát mất cân bằng giới tính khi sinh: năm 2023 : Các huyện tổ chức cuộc cung cấp thông tin: 9 huyện* 9 cuộc*3,000,000 đ/ cuộc = 27 triệu đồng  và chi cục tổ chức 02 cuộc  nối chuyện chuyện chuyên đề mẫu tại 02  với số lượng 100 người</t>
  </si>
  <si>
    <t>01 hội nghị sơ kết tại chi cục gồm 30 người( Lãnh đạo các ban ngành, lãnh đạo các BV, các TTYT, trưởng phòng DS…</t>
  </si>
  <si>
    <t>HN sơ kết, triển khai</t>
  </si>
  <si>
    <t>Kiểm tra , giám sát</t>
  </si>
  <si>
    <r>
      <rPr>
        <sz val="8"/>
        <rFont val="Times New Roman"/>
        <family val="1"/>
      </rPr>
      <t>Hỗ trợ phụ cấp cho Y tế thôn bản kiêm CTVDS tại các xã khu vực III và các thôn đặc biệt hkos jhawn ở xã khu vực II, khu vực III: 200.000 đồng/người/tháng ( Năm 2021: 444 người; năm 2022: 428 người; Năm
2023: 413 người; năm 2024: 398 người; năm
2025:386 người)</t>
    </r>
  </si>
  <si>
    <r>
      <rPr>
        <sz val="8"/>
        <rFont val="Times New Roman"/>
        <family val="1"/>
      </rPr>
      <t>Xây dựng, duy trì, cập nhật hệ thống thông tin quản lý chuyên ngành dân số (in phiếu thu tin, hỗ trợ thu thập,
…</t>
    </r>
  </si>
  <si>
    <r>
      <rPr>
        <sz val="8"/>
        <rFont val="Times New Roman"/>
        <family val="1"/>
      </rPr>
      <t>Thưởng Xã không có người sinh con thứ 3 trở lên: 01 năm 2.500.000 đồng; 02 năm 4.000.000 đồng; 03 năm
6.000.000 đồng; 04 năm 8.000.000 đồng; 05 năm
10.000.000 đồng;..Đối với thôn, bản không có người sinh con 3+: Ngân sách huyện chi trả.</t>
    </r>
  </si>
  <si>
    <r>
      <rPr>
        <sz val="8"/>
        <rFont val="Times New Roman"/>
        <family val="1"/>
      </rPr>
      <t>.Thưởng xã giảm trên 50% số người sinh con 3+ so với năm trước: 01 năm 1.500.000 đồng; 02 năm liên tục 2.500.000 đồng; 03 năm liên tục 4.000.0000 đồng; 04 năm liên tục 6.000.000 đồng; 05 năm liên tục
8.000.000 đồng</t>
    </r>
  </si>
  <si>
    <t>V</t>
  </si>
  <si>
    <t>Ổn định và phát triển dân số vùng đồng bào DTTS và MN</t>
  </si>
  <si>
    <t>Hội nghị tuyên truyền năm 2023(  tổ chức 60 cuộc tại trạm y tế xã và 02 cuộc chi cục tổ chức điểm  khoảng 100 người) năm 2024 ( tổ chức 104 cuộc * 1,5 trđ đồng/ cuộc)</t>
  </si>
  <si>
    <t>Khám sức khỏe định kỳ người cao tuổi</t>
  </si>
  <si>
    <r>
      <rPr>
        <b/>
        <sz val="14"/>
        <rFont val="Times New Roman"/>
        <family val="1"/>
      </rPr>
      <t>TỔNG HỢP NGUỒN VỐN THỰC HIỆN GIAI ĐOẠN 2021-2025</t>
    </r>
    <r>
      <rPr>
        <sz val="8.5"/>
        <rFont val="Times New Roman"/>
        <family val="1"/>
      </rPr>
      <t xml:space="preserve">
</t>
    </r>
    <r>
      <rPr>
        <i/>
        <sz val="12"/>
        <rFont val="Times New Roman"/>
        <family val="1"/>
      </rPr>
      <t>(Kèm theo Báo cáo số           /BC-UBND ngày       tháng        năm 2025 của UBND tỉnh Lào Cai)</t>
    </r>
    <r>
      <rPr>
        <i/>
        <sz val="7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</si>
</sst>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0.0"/>
    <numFmt numFmtId="166" formatCode="#,##0.0"/>
    <numFmt numFmtId="167" formatCode="_-* #,##0.0\ _₫_-;\-* #,##0.0\ _₫_-;_-* &quot;-&quot;??\ _₫_-;_-@_-"/>
  </numFmts>
  <fonts count="13" x14ac:knownFonts="1">
    <font>
      <sz val="10"/>
      <color rgb="FF000000"/>
      <name val="Times New Roman"/>
      <charset val="204"/>
    </font>
    <font>
      <i/>
      <sz val="7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0000"/>
      <name val="Times New Roman"/>
      <charset val="204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rgb="FF000000"/>
      <name val="Times New Roman"/>
      <family val="1"/>
    </font>
    <font>
      <sz val="8.5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1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 shrinkToFit="1"/>
    </xf>
    <xf numFmtId="166" fontId="4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 shrinkToFit="1"/>
    </xf>
    <xf numFmtId="2" fontId="3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zoomScaleNormal="100" workbookViewId="0">
      <pane ySplit="4" topLeftCell="A23" activePane="bottomLeft" state="frozen"/>
      <selection pane="bottomLeft" activeCell="O7" sqref="O7"/>
    </sheetView>
  </sheetViews>
  <sheetFormatPr defaultRowHeight="12.75" x14ac:dyDescent="0.2"/>
  <cols>
    <col min="1" max="1" width="2.83203125" customWidth="1"/>
    <col min="2" max="2" width="26.33203125" customWidth="1"/>
    <col min="3" max="3" width="7.1640625" customWidth="1"/>
    <col min="4" max="4" width="5.1640625" customWidth="1"/>
    <col min="5" max="5" width="7.6640625" customWidth="1"/>
    <col min="6" max="6" width="7.5" customWidth="1"/>
    <col min="7" max="7" width="5.33203125" customWidth="1"/>
    <col min="8" max="8" width="7.5" customWidth="1"/>
    <col min="9" max="9" width="7.6640625" customWidth="1"/>
    <col min="10" max="10" width="7.5" customWidth="1"/>
    <col min="11" max="11" width="7.6640625" customWidth="1"/>
    <col min="12" max="13" width="7.1640625" customWidth="1"/>
    <col min="14" max="15" width="7.5" customWidth="1"/>
    <col min="16" max="17" width="7.1640625" customWidth="1"/>
    <col min="18" max="18" width="8.33203125" customWidth="1"/>
    <col min="19" max="20" width="8.1640625" customWidth="1"/>
    <col min="21" max="21" width="2.1640625" customWidth="1"/>
  </cols>
  <sheetData>
    <row r="1" spans="1:21" ht="34.5" customHeight="1" x14ac:dyDescent="0.2">
      <c r="A1" s="24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6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5.5" customHeight="1" x14ac:dyDescent="0.2">
      <c r="A3" s="26" t="s">
        <v>0</v>
      </c>
      <c r="B3" s="26" t="s">
        <v>1</v>
      </c>
      <c r="C3" s="28" t="s">
        <v>2</v>
      </c>
      <c r="D3" s="29"/>
      <c r="E3" s="30"/>
      <c r="F3" s="28" t="s">
        <v>3</v>
      </c>
      <c r="G3" s="29"/>
      <c r="H3" s="30"/>
      <c r="I3" s="28" t="s">
        <v>4</v>
      </c>
      <c r="J3" s="29"/>
      <c r="K3" s="30"/>
      <c r="L3" s="28" t="s">
        <v>5</v>
      </c>
      <c r="M3" s="29"/>
      <c r="N3" s="29"/>
      <c r="O3" s="28" t="s">
        <v>6</v>
      </c>
      <c r="P3" s="29"/>
      <c r="Q3" s="29"/>
      <c r="R3" s="28" t="s">
        <v>7</v>
      </c>
      <c r="S3" s="29"/>
      <c r="T3" s="29"/>
    </row>
    <row r="4" spans="1:21" ht="34.5" customHeight="1" x14ac:dyDescent="0.2">
      <c r="A4" s="27"/>
      <c r="B4" s="27"/>
      <c r="C4" s="1" t="s">
        <v>8</v>
      </c>
      <c r="D4" s="1" t="s">
        <v>9</v>
      </c>
      <c r="E4" s="1" t="s">
        <v>10</v>
      </c>
      <c r="F4" s="1" t="s">
        <v>8</v>
      </c>
      <c r="G4" s="1" t="s">
        <v>9</v>
      </c>
      <c r="H4" s="1" t="s">
        <v>10</v>
      </c>
      <c r="I4" s="1" t="s">
        <v>8</v>
      </c>
      <c r="J4" s="1" t="s">
        <v>9</v>
      </c>
      <c r="K4" s="1" t="s">
        <v>10</v>
      </c>
      <c r="L4" s="1" t="s">
        <v>8</v>
      </c>
      <c r="M4" s="1" t="s">
        <v>9</v>
      </c>
      <c r="N4" s="1" t="s">
        <v>10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9</v>
      </c>
      <c r="T4" s="1" t="s">
        <v>10</v>
      </c>
    </row>
    <row r="5" spans="1:21" ht="21.75" customHeight="1" x14ac:dyDescent="0.2">
      <c r="A5" s="2"/>
      <c r="B5" s="2" t="s">
        <v>11</v>
      </c>
      <c r="C5" s="21">
        <f>C6+C14+C24+C36+C50</f>
        <v>2341.6999999999998</v>
      </c>
      <c r="D5" s="21"/>
      <c r="E5" s="21">
        <f t="shared" ref="E5:T5" si="0">E6+E14+E24+E36+E50</f>
        <v>2341.6999999999998</v>
      </c>
      <c r="F5" s="21">
        <f t="shared" si="0"/>
        <v>2402.5</v>
      </c>
      <c r="G5" s="21"/>
      <c r="H5" s="21">
        <f t="shared" si="0"/>
        <v>2514.87</v>
      </c>
      <c r="I5" s="21">
        <f t="shared" si="0"/>
        <v>8431</v>
      </c>
      <c r="J5" s="21">
        <f t="shared" si="0"/>
        <v>5772.5</v>
      </c>
      <c r="K5" s="21">
        <f t="shared" si="0"/>
        <v>2658.5</v>
      </c>
      <c r="L5" s="21">
        <f t="shared" si="0"/>
        <v>9833</v>
      </c>
      <c r="M5" s="21">
        <f t="shared" si="0"/>
        <v>7066.2999999999993</v>
      </c>
      <c r="N5" s="21">
        <f t="shared" si="0"/>
        <v>2651.9</v>
      </c>
      <c r="O5" s="21">
        <f t="shared" si="0"/>
        <v>6736.5</v>
      </c>
      <c r="P5" s="21">
        <f t="shared" si="0"/>
        <v>3926.7999999999997</v>
      </c>
      <c r="Q5" s="21">
        <f t="shared" si="0"/>
        <v>2809.7</v>
      </c>
      <c r="R5" s="21">
        <f t="shared" si="0"/>
        <v>26290.9</v>
      </c>
      <c r="S5" s="21">
        <f t="shared" si="0"/>
        <v>13158.4</v>
      </c>
      <c r="T5" s="21">
        <f t="shared" si="0"/>
        <v>13132.7</v>
      </c>
    </row>
    <row r="6" spans="1:21" s="7" customFormat="1" ht="51" customHeight="1" x14ac:dyDescent="0.2">
      <c r="A6" s="3" t="s">
        <v>12</v>
      </c>
      <c r="B6" s="4" t="s">
        <v>13</v>
      </c>
      <c r="C6" s="5">
        <f>C7+C8</f>
        <v>276</v>
      </c>
      <c r="D6" s="5"/>
      <c r="E6" s="5">
        <f t="shared" ref="E6:T6" si="1">E7+E8</f>
        <v>276</v>
      </c>
      <c r="F6" s="5">
        <f t="shared" si="1"/>
        <v>202</v>
      </c>
      <c r="G6" s="5"/>
      <c r="H6" s="5">
        <f t="shared" si="1"/>
        <v>202</v>
      </c>
      <c r="I6" s="5">
        <f t="shared" si="1"/>
        <v>772.7</v>
      </c>
      <c r="J6" s="5">
        <f t="shared" si="1"/>
        <v>552.70000000000005</v>
      </c>
      <c r="K6" s="5">
        <f t="shared" si="1"/>
        <v>220</v>
      </c>
      <c r="L6" s="5">
        <f t="shared" si="1"/>
        <v>275.39999999999998</v>
      </c>
      <c r="M6" s="5">
        <f t="shared" si="1"/>
        <v>48</v>
      </c>
      <c r="N6" s="5">
        <f t="shared" si="1"/>
        <v>227.4</v>
      </c>
      <c r="O6" s="5">
        <f t="shared" si="1"/>
        <v>192.4</v>
      </c>
      <c r="P6" s="5">
        <f t="shared" si="1"/>
        <v>21.4</v>
      </c>
      <c r="Q6" s="5">
        <f t="shared" si="1"/>
        <v>171</v>
      </c>
      <c r="R6" s="5">
        <f t="shared" si="1"/>
        <v>1718.5</v>
      </c>
      <c r="S6" s="5">
        <f t="shared" si="1"/>
        <v>622.09999999999991</v>
      </c>
      <c r="T6" s="5">
        <f t="shared" si="1"/>
        <v>1096.4000000000001</v>
      </c>
    </row>
    <row r="7" spans="1:21" s="7" customFormat="1" ht="81" customHeight="1" x14ac:dyDescent="0.2">
      <c r="A7" s="8">
        <v>1</v>
      </c>
      <c r="B7" s="9" t="s">
        <v>15</v>
      </c>
      <c r="C7" s="10">
        <v>236</v>
      </c>
      <c r="D7" s="11"/>
      <c r="E7" s="10">
        <v>236</v>
      </c>
      <c r="F7" s="10">
        <v>202</v>
      </c>
      <c r="G7" s="11"/>
      <c r="H7" s="10">
        <v>202</v>
      </c>
      <c r="I7" s="10">
        <v>170</v>
      </c>
      <c r="J7" s="11"/>
      <c r="K7" s="10">
        <v>170</v>
      </c>
      <c r="L7" s="10">
        <v>167.4</v>
      </c>
      <c r="M7" s="11"/>
      <c r="N7" s="10">
        <v>167.4</v>
      </c>
      <c r="O7" s="10">
        <v>136</v>
      </c>
      <c r="P7" s="11"/>
      <c r="Q7" s="10">
        <v>136</v>
      </c>
      <c r="R7" s="10">
        <v>911.4</v>
      </c>
      <c r="S7" s="12"/>
      <c r="T7" s="10">
        <v>911.4</v>
      </c>
    </row>
    <row r="8" spans="1:21" s="7" customFormat="1" ht="24.75" customHeight="1" x14ac:dyDescent="0.2">
      <c r="A8" s="8">
        <v>2</v>
      </c>
      <c r="B8" s="13" t="s">
        <v>16</v>
      </c>
      <c r="C8" s="10">
        <f>C9+C10+C11+C12+C13</f>
        <v>40</v>
      </c>
      <c r="D8" s="10"/>
      <c r="E8" s="10">
        <f t="shared" ref="E8:T8" si="2">E9+E10+E11+E12+E13</f>
        <v>40</v>
      </c>
      <c r="F8" s="10">
        <f t="shared" si="2"/>
        <v>0</v>
      </c>
      <c r="G8" s="10"/>
      <c r="H8" s="10">
        <f t="shared" si="2"/>
        <v>0</v>
      </c>
      <c r="I8" s="10">
        <f t="shared" si="2"/>
        <v>602.70000000000005</v>
      </c>
      <c r="J8" s="10">
        <f t="shared" si="2"/>
        <v>552.70000000000005</v>
      </c>
      <c r="K8" s="10">
        <f t="shared" si="2"/>
        <v>50</v>
      </c>
      <c r="L8" s="10">
        <f t="shared" si="2"/>
        <v>108</v>
      </c>
      <c r="M8" s="10">
        <f t="shared" si="2"/>
        <v>48</v>
      </c>
      <c r="N8" s="10">
        <f t="shared" si="2"/>
        <v>60</v>
      </c>
      <c r="O8" s="10">
        <f t="shared" si="2"/>
        <v>56.400000000000006</v>
      </c>
      <c r="P8" s="10">
        <f t="shared" si="2"/>
        <v>21.4</v>
      </c>
      <c r="Q8" s="10">
        <f t="shared" si="2"/>
        <v>35</v>
      </c>
      <c r="R8" s="10">
        <f t="shared" si="2"/>
        <v>807.09999999999991</v>
      </c>
      <c r="S8" s="10">
        <f t="shared" si="2"/>
        <v>622.09999999999991</v>
      </c>
      <c r="T8" s="10">
        <f t="shared" si="2"/>
        <v>185</v>
      </c>
    </row>
    <row r="9" spans="1:21" s="7" customFormat="1" ht="110.25" customHeight="1" x14ac:dyDescent="0.2">
      <c r="A9" s="12" t="s">
        <v>14</v>
      </c>
      <c r="B9" s="13" t="s">
        <v>17</v>
      </c>
      <c r="C9" s="10">
        <v>40</v>
      </c>
      <c r="D9" s="11"/>
      <c r="E9" s="10">
        <v>40</v>
      </c>
      <c r="F9" s="11"/>
      <c r="G9" s="11"/>
      <c r="H9" s="11"/>
      <c r="I9" s="10">
        <v>25</v>
      </c>
      <c r="J9" s="11"/>
      <c r="K9" s="10">
        <v>25</v>
      </c>
      <c r="L9" s="10">
        <v>35</v>
      </c>
      <c r="M9" s="11"/>
      <c r="N9" s="10">
        <v>35</v>
      </c>
      <c r="O9" s="10">
        <v>10.7</v>
      </c>
      <c r="P9" s="10">
        <v>10.7</v>
      </c>
      <c r="Q9" s="11"/>
      <c r="R9" s="10">
        <v>110.7</v>
      </c>
      <c r="S9" s="10">
        <v>10.7</v>
      </c>
      <c r="T9" s="10">
        <v>100</v>
      </c>
    </row>
    <row r="10" spans="1:21" s="7" customFormat="1" ht="91.5" customHeight="1" x14ac:dyDescent="0.2">
      <c r="A10" s="11"/>
      <c r="B10" s="9" t="s">
        <v>18</v>
      </c>
      <c r="C10" s="11"/>
      <c r="D10" s="11"/>
      <c r="E10" s="11"/>
      <c r="F10" s="11"/>
      <c r="G10" s="11"/>
      <c r="H10" s="11"/>
      <c r="I10" s="10">
        <v>70.7</v>
      </c>
      <c r="J10" s="10">
        <v>70.7</v>
      </c>
      <c r="K10" s="11"/>
      <c r="L10" s="10">
        <v>48</v>
      </c>
      <c r="M10" s="10">
        <v>48</v>
      </c>
      <c r="N10" s="11"/>
      <c r="O10" s="11"/>
      <c r="P10" s="11"/>
      <c r="Q10" s="11"/>
      <c r="R10" s="10">
        <v>118.7</v>
      </c>
      <c r="S10" s="10">
        <v>118.7</v>
      </c>
      <c r="T10" s="12"/>
    </row>
    <row r="11" spans="1:21" s="7" customFormat="1" ht="42" customHeight="1" x14ac:dyDescent="0.2">
      <c r="A11" s="11"/>
      <c r="B11" s="13" t="s">
        <v>19</v>
      </c>
      <c r="C11" s="11"/>
      <c r="D11" s="11"/>
      <c r="E11" s="11"/>
      <c r="F11" s="11"/>
      <c r="G11" s="11"/>
      <c r="H11" s="11"/>
      <c r="I11" s="10">
        <v>207</v>
      </c>
      <c r="J11" s="10">
        <v>207</v>
      </c>
      <c r="K11" s="11"/>
      <c r="L11" s="11"/>
      <c r="M11" s="11"/>
      <c r="N11" s="11"/>
      <c r="O11" s="11"/>
      <c r="P11" s="11"/>
      <c r="Q11" s="11"/>
      <c r="R11" s="10">
        <v>207</v>
      </c>
      <c r="S11" s="10">
        <v>207</v>
      </c>
      <c r="T11" s="11"/>
    </row>
    <row r="12" spans="1:21" s="7" customFormat="1" ht="39" customHeight="1" x14ac:dyDescent="0.2">
      <c r="A12" s="11"/>
      <c r="B12" s="13" t="s">
        <v>20</v>
      </c>
      <c r="C12" s="11"/>
      <c r="D12" s="11"/>
      <c r="E12" s="11"/>
      <c r="F12" s="11"/>
      <c r="G12" s="11"/>
      <c r="H12" s="11"/>
      <c r="I12" s="10">
        <v>55</v>
      </c>
      <c r="J12" s="10">
        <v>55</v>
      </c>
      <c r="K12" s="11"/>
      <c r="L12" s="11"/>
      <c r="M12" s="11"/>
      <c r="N12" s="11"/>
      <c r="O12" s="11"/>
      <c r="P12" s="11"/>
      <c r="Q12" s="11"/>
      <c r="R12" s="10">
        <v>55</v>
      </c>
      <c r="S12" s="10">
        <v>55</v>
      </c>
      <c r="T12" s="12"/>
    </row>
    <row r="13" spans="1:21" s="7" customFormat="1" ht="27" customHeight="1" x14ac:dyDescent="0.2">
      <c r="A13" s="11"/>
      <c r="B13" s="13" t="s">
        <v>21</v>
      </c>
      <c r="C13" s="11"/>
      <c r="D13" s="11"/>
      <c r="E13" s="11"/>
      <c r="F13" s="11"/>
      <c r="G13" s="11"/>
      <c r="H13" s="11"/>
      <c r="I13" s="10">
        <v>245</v>
      </c>
      <c r="J13" s="10">
        <v>220</v>
      </c>
      <c r="K13" s="10">
        <v>25</v>
      </c>
      <c r="L13" s="10">
        <v>25</v>
      </c>
      <c r="M13" s="11"/>
      <c r="N13" s="10">
        <v>25</v>
      </c>
      <c r="O13" s="10">
        <v>45.7</v>
      </c>
      <c r="P13" s="10">
        <v>10.7</v>
      </c>
      <c r="Q13" s="10">
        <v>35</v>
      </c>
      <c r="R13" s="10">
        <v>315.7</v>
      </c>
      <c r="S13" s="10">
        <v>230.7</v>
      </c>
      <c r="T13" s="10">
        <v>85</v>
      </c>
    </row>
    <row r="14" spans="1:21" s="7" customFormat="1" ht="37.5" customHeight="1" x14ac:dyDescent="0.2">
      <c r="A14" s="3" t="s">
        <v>22</v>
      </c>
      <c r="B14" s="4" t="s">
        <v>23</v>
      </c>
      <c r="C14" s="6">
        <f>C15</f>
        <v>1049.8000000000002</v>
      </c>
      <c r="D14" s="6"/>
      <c r="E14" s="6">
        <f t="shared" ref="E14:T14" si="3">E15</f>
        <v>1049.8000000000002</v>
      </c>
      <c r="F14" s="6">
        <f t="shared" si="3"/>
        <v>902.4</v>
      </c>
      <c r="G14" s="6"/>
      <c r="H14" s="6">
        <f t="shared" si="3"/>
        <v>902.37</v>
      </c>
      <c r="I14" s="6">
        <f t="shared" si="3"/>
        <v>928.2</v>
      </c>
      <c r="J14" s="6"/>
      <c r="K14" s="6">
        <f t="shared" si="3"/>
        <v>928.2</v>
      </c>
      <c r="L14" s="6">
        <f t="shared" si="3"/>
        <v>1080.9000000000001</v>
      </c>
      <c r="M14" s="6"/>
      <c r="N14" s="6">
        <f t="shared" si="3"/>
        <v>1080.9000000000001</v>
      </c>
      <c r="O14" s="6">
        <f t="shared" si="3"/>
        <v>1692.3</v>
      </c>
      <c r="P14" s="6"/>
      <c r="Q14" s="6">
        <f t="shared" si="3"/>
        <v>1692.3</v>
      </c>
      <c r="R14" s="6">
        <f t="shared" si="3"/>
        <v>5653.5999999999995</v>
      </c>
      <c r="S14" s="6"/>
      <c r="T14" s="6">
        <f t="shared" si="3"/>
        <v>5653.5999999999995</v>
      </c>
    </row>
    <row r="15" spans="1:21" s="7" customFormat="1" ht="18.75" customHeight="1" x14ac:dyDescent="0.2">
      <c r="A15" s="8">
        <v>1</v>
      </c>
      <c r="B15" s="13" t="s">
        <v>24</v>
      </c>
      <c r="C15" s="15">
        <f>C16+C17+C18+C19+C20+C21+C22+C23</f>
        <v>1049.8000000000002</v>
      </c>
      <c r="D15" s="15"/>
      <c r="E15" s="15">
        <f t="shared" ref="E15:U15" si="4">E16+E17+E18+E19+E20+E21+E22+E23</f>
        <v>1049.8000000000002</v>
      </c>
      <c r="F15" s="15">
        <f t="shared" si="4"/>
        <v>902.4</v>
      </c>
      <c r="G15" s="15"/>
      <c r="H15" s="15">
        <f t="shared" si="4"/>
        <v>902.37</v>
      </c>
      <c r="I15" s="15">
        <f t="shared" si="4"/>
        <v>928.2</v>
      </c>
      <c r="J15" s="15"/>
      <c r="K15" s="15">
        <f t="shared" si="4"/>
        <v>928.2</v>
      </c>
      <c r="L15" s="15">
        <f t="shared" si="4"/>
        <v>1080.9000000000001</v>
      </c>
      <c r="M15" s="15"/>
      <c r="N15" s="15">
        <f t="shared" si="4"/>
        <v>1080.9000000000001</v>
      </c>
      <c r="O15" s="15">
        <f t="shared" si="4"/>
        <v>1692.3</v>
      </c>
      <c r="P15" s="15"/>
      <c r="Q15" s="15">
        <f t="shared" si="4"/>
        <v>1692.3</v>
      </c>
      <c r="R15" s="15">
        <f t="shared" si="4"/>
        <v>5653.5999999999995</v>
      </c>
      <c r="S15" s="15"/>
      <c r="T15" s="15">
        <f t="shared" si="4"/>
        <v>5653.5999999999995</v>
      </c>
      <c r="U15" s="6">
        <f t="shared" si="4"/>
        <v>0</v>
      </c>
    </row>
    <row r="16" spans="1:21" s="7" customFormat="1" ht="27.75" customHeight="1" x14ac:dyDescent="0.2">
      <c r="A16" s="14" t="s">
        <v>14</v>
      </c>
      <c r="B16" s="13" t="s">
        <v>25</v>
      </c>
      <c r="C16" s="10">
        <v>154.19999999999999</v>
      </c>
      <c r="D16" s="11"/>
      <c r="E16" s="10">
        <v>154.19999999999999</v>
      </c>
      <c r="F16" s="10">
        <v>127.9</v>
      </c>
      <c r="G16" s="11"/>
      <c r="H16" s="10">
        <v>127.9</v>
      </c>
      <c r="I16" s="10">
        <v>125.4</v>
      </c>
      <c r="J16" s="11"/>
      <c r="K16" s="10">
        <v>125.4</v>
      </c>
      <c r="L16" s="10">
        <v>122.2</v>
      </c>
      <c r="M16" s="11"/>
      <c r="N16" s="10">
        <v>122.2</v>
      </c>
      <c r="O16" s="10">
        <v>153</v>
      </c>
      <c r="P16" s="11"/>
      <c r="Q16" s="10">
        <v>153</v>
      </c>
      <c r="R16" s="10">
        <v>682.6</v>
      </c>
      <c r="S16" s="11"/>
      <c r="T16" s="10">
        <v>682.6</v>
      </c>
    </row>
    <row r="17" spans="1:21" s="7" customFormat="1" ht="29.25" customHeight="1" x14ac:dyDescent="0.2">
      <c r="A17" s="17" t="s">
        <v>14</v>
      </c>
      <c r="B17" s="13" t="s">
        <v>26</v>
      </c>
      <c r="C17" s="10">
        <v>647.79999999999995</v>
      </c>
      <c r="D17" s="11"/>
      <c r="E17" s="10">
        <v>647.79999999999995</v>
      </c>
      <c r="F17" s="10">
        <v>581.6</v>
      </c>
      <c r="G17" s="11"/>
      <c r="H17" s="10">
        <v>581.6</v>
      </c>
      <c r="I17" s="10">
        <v>552.20000000000005</v>
      </c>
      <c r="J17" s="11"/>
      <c r="K17" s="10">
        <v>552.20000000000005</v>
      </c>
      <c r="L17" s="10">
        <v>522.79999999999995</v>
      </c>
      <c r="M17" s="11"/>
      <c r="N17" s="10">
        <v>522.79999999999995</v>
      </c>
      <c r="O17" s="10">
        <v>612</v>
      </c>
      <c r="P17" s="11"/>
      <c r="Q17" s="10">
        <v>612</v>
      </c>
      <c r="R17" s="15">
        <v>2916.4</v>
      </c>
      <c r="S17" s="11"/>
      <c r="T17" s="15">
        <v>2916.4</v>
      </c>
    </row>
    <row r="18" spans="1:21" s="7" customFormat="1" ht="69.75" customHeight="1" x14ac:dyDescent="0.2">
      <c r="A18" s="17" t="s">
        <v>14</v>
      </c>
      <c r="B18" s="13" t="s">
        <v>27</v>
      </c>
      <c r="C18" s="10">
        <v>202.2</v>
      </c>
      <c r="D18" s="11"/>
      <c r="E18" s="10">
        <v>202.2</v>
      </c>
      <c r="F18" s="10">
        <v>159.9</v>
      </c>
      <c r="G18" s="11"/>
      <c r="H18" s="10">
        <v>159.9</v>
      </c>
      <c r="I18" s="10">
        <v>143.19999999999999</v>
      </c>
      <c r="J18" s="11"/>
      <c r="K18" s="10">
        <v>143.19999999999999</v>
      </c>
      <c r="L18" s="10">
        <v>288.3</v>
      </c>
      <c r="M18" s="11"/>
      <c r="N18" s="10">
        <v>288.3</v>
      </c>
      <c r="O18" s="10">
        <v>679.3</v>
      </c>
      <c r="P18" s="11"/>
      <c r="Q18" s="10">
        <v>679.3</v>
      </c>
      <c r="R18" s="15">
        <v>1473</v>
      </c>
      <c r="S18" s="11"/>
      <c r="T18" s="15">
        <v>1473</v>
      </c>
    </row>
    <row r="19" spans="1:21" s="7" customFormat="1" ht="27.75" customHeight="1" x14ac:dyDescent="0.2">
      <c r="A19" s="14" t="s">
        <v>14</v>
      </c>
      <c r="B19" s="13" t="s">
        <v>28</v>
      </c>
      <c r="C19" s="10">
        <v>1.6</v>
      </c>
      <c r="D19" s="11"/>
      <c r="E19" s="10">
        <v>1.6</v>
      </c>
      <c r="F19" s="10">
        <v>2</v>
      </c>
      <c r="G19" s="11"/>
      <c r="H19" s="10">
        <v>2</v>
      </c>
      <c r="I19" s="10">
        <v>2.7</v>
      </c>
      <c r="J19" s="11"/>
      <c r="K19" s="10">
        <v>2.7</v>
      </c>
      <c r="L19" s="10">
        <v>4.0999999999999996</v>
      </c>
      <c r="M19" s="11"/>
      <c r="N19" s="10">
        <v>4.0999999999999996</v>
      </c>
      <c r="O19" s="10">
        <v>6.1</v>
      </c>
      <c r="P19" s="11"/>
      <c r="Q19" s="10">
        <v>6.1</v>
      </c>
      <c r="R19" s="10">
        <v>16.5</v>
      </c>
      <c r="S19" s="11"/>
      <c r="T19" s="10">
        <v>16.5</v>
      </c>
    </row>
    <row r="20" spans="1:21" s="7" customFormat="1" ht="24.75" customHeight="1" x14ac:dyDescent="0.2">
      <c r="A20" s="14" t="s">
        <v>14</v>
      </c>
      <c r="B20" s="13" t="s">
        <v>29</v>
      </c>
      <c r="C20" s="10">
        <v>28</v>
      </c>
      <c r="D20" s="11"/>
      <c r="E20" s="10">
        <v>28</v>
      </c>
      <c r="F20" s="10">
        <v>28</v>
      </c>
      <c r="G20" s="11"/>
      <c r="H20" s="10">
        <v>28</v>
      </c>
      <c r="I20" s="10">
        <v>31</v>
      </c>
      <c r="J20" s="11"/>
      <c r="K20" s="10">
        <v>31</v>
      </c>
      <c r="L20" s="10">
        <v>48</v>
      </c>
      <c r="M20" s="11"/>
      <c r="N20" s="10">
        <v>48</v>
      </c>
      <c r="O20" s="10">
        <v>61</v>
      </c>
      <c r="P20" s="11"/>
      <c r="Q20" s="10">
        <v>61</v>
      </c>
      <c r="R20" s="10">
        <v>196</v>
      </c>
      <c r="S20" s="11"/>
      <c r="T20" s="10">
        <v>196</v>
      </c>
    </row>
    <row r="21" spans="1:21" s="7" customFormat="1" ht="58.5" customHeight="1" x14ac:dyDescent="0.2">
      <c r="A21" s="14" t="s">
        <v>14</v>
      </c>
      <c r="B21" s="13" t="s">
        <v>30</v>
      </c>
      <c r="C21" s="10">
        <v>11.2</v>
      </c>
      <c r="D21" s="11"/>
      <c r="E21" s="10">
        <v>11.2</v>
      </c>
      <c r="F21" s="10">
        <v>3</v>
      </c>
      <c r="G21" s="11"/>
      <c r="H21" s="16">
        <v>2.97</v>
      </c>
      <c r="I21" s="10">
        <v>73.7</v>
      </c>
      <c r="J21" s="11"/>
      <c r="K21" s="10">
        <v>73.7</v>
      </c>
      <c r="L21" s="10">
        <v>93.5</v>
      </c>
      <c r="M21" s="11"/>
      <c r="N21" s="10">
        <v>93.5</v>
      </c>
      <c r="O21" s="10">
        <v>174.5</v>
      </c>
      <c r="P21" s="11"/>
      <c r="Q21" s="10">
        <v>174.5</v>
      </c>
      <c r="R21" s="10">
        <v>355.9</v>
      </c>
      <c r="S21" s="11"/>
      <c r="T21" s="10">
        <v>355.9</v>
      </c>
    </row>
    <row r="22" spans="1:21" s="7" customFormat="1" ht="25.5" customHeight="1" x14ac:dyDescent="0.2">
      <c r="A22" s="14" t="s">
        <v>14</v>
      </c>
      <c r="B22" s="13" t="s">
        <v>31</v>
      </c>
      <c r="C22" s="12"/>
      <c r="D22" s="11"/>
      <c r="E22" s="11"/>
      <c r="F22" s="12"/>
      <c r="G22" s="11"/>
      <c r="H22" s="11"/>
      <c r="I22" s="12"/>
      <c r="J22" s="11"/>
      <c r="K22" s="11"/>
      <c r="L22" s="12"/>
      <c r="M22" s="11"/>
      <c r="N22" s="11"/>
      <c r="O22" s="12"/>
      <c r="P22" s="11"/>
      <c r="Q22" s="12"/>
      <c r="R22" s="12"/>
      <c r="S22" s="11"/>
      <c r="T22" s="11"/>
    </row>
    <row r="23" spans="1:21" s="7" customFormat="1" ht="68.25" customHeight="1" x14ac:dyDescent="0.2">
      <c r="A23" s="14" t="s">
        <v>14</v>
      </c>
      <c r="B23" s="9" t="s">
        <v>32</v>
      </c>
      <c r="C23" s="10">
        <v>4.8</v>
      </c>
      <c r="D23" s="11"/>
      <c r="E23" s="10">
        <v>4.8</v>
      </c>
      <c r="F23" s="12"/>
      <c r="G23" s="11"/>
      <c r="H23" s="12"/>
      <c r="I23" s="10">
        <v>0</v>
      </c>
      <c r="J23" s="11"/>
      <c r="K23" s="10">
        <v>0</v>
      </c>
      <c r="L23" s="10">
        <v>2</v>
      </c>
      <c r="M23" s="11"/>
      <c r="N23" s="10">
        <v>2</v>
      </c>
      <c r="O23" s="10">
        <v>6.4</v>
      </c>
      <c r="P23" s="11"/>
      <c r="Q23" s="10">
        <v>6.4</v>
      </c>
      <c r="R23" s="10">
        <v>13.2</v>
      </c>
      <c r="S23" s="11"/>
      <c r="T23" s="10">
        <v>13.2</v>
      </c>
    </row>
    <row r="24" spans="1:21" s="7" customFormat="1" ht="28.5" customHeight="1" x14ac:dyDescent="0.2">
      <c r="A24" s="3" t="s">
        <v>33</v>
      </c>
      <c r="B24" s="4" t="s">
        <v>34</v>
      </c>
      <c r="C24" s="19">
        <f>C25+C29+C33</f>
        <v>56.3</v>
      </c>
      <c r="D24" s="19"/>
      <c r="E24" s="19">
        <f t="shared" ref="E24:T24" si="5">E25+E29+E33</f>
        <v>56.3</v>
      </c>
      <c r="F24" s="19">
        <f t="shared" si="5"/>
        <v>106</v>
      </c>
      <c r="G24" s="19"/>
      <c r="H24" s="19">
        <f t="shared" si="5"/>
        <v>106</v>
      </c>
      <c r="I24" s="19">
        <f t="shared" si="5"/>
        <v>4287.8</v>
      </c>
      <c r="J24" s="19">
        <f t="shared" si="5"/>
        <v>3999.3</v>
      </c>
      <c r="K24" s="19">
        <f t="shared" si="5"/>
        <v>288.5</v>
      </c>
      <c r="L24" s="19">
        <f t="shared" si="5"/>
        <v>5113.5999999999995</v>
      </c>
      <c r="M24" s="19">
        <f t="shared" si="5"/>
        <v>4825.2999999999993</v>
      </c>
      <c r="N24" s="19">
        <f t="shared" si="5"/>
        <v>132.30000000000001</v>
      </c>
      <c r="O24" s="19">
        <f t="shared" si="5"/>
        <v>3002.8999999999996</v>
      </c>
      <c r="P24" s="19">
        <f t="shared" si="5"/>
        <v>3002.8999999999996</v>
      </c>
      <c r="Q24" s="19"/>
      <c r="R24" s="19">
        <f t="shared" si="5"/>
        <v>8959.5</v>
      </c>
      <c r="S24" s="19">
        <f t="shared" si="5"/>
        <v>8220.4</v>
      </c>
      <c r="T24" s="19">
        <f t="shared" si="5"/>
        <v>739.1</v>
      </c>
    </row>
    <row r="25" spans="1:21" s="7" customFormat="1" ht="23.25" customHeight="1" x14ac:dyDescent="0.2">
      <c r="A25" s="8">
        <v>1</v>
      </c>
      <c r="B25" s="13" t="s">
        <v>35</v>
      </c>
      <c r="C25" s="11"/>
      <c r="D25" s="11"/>
      <c r="E25" s="11"/>
      <c r="F25" s="11"/>
      <c r="G25" s="11"/>
      <c r="H25" s="11"/>
      <c r="I25" s="11">
        <f t="shared" ref="I25:T25" si="6">I26+I27</f>
        <v>7.9</v>
      </c>
      <c r="J25" s="11"/>
      <c r="K25" s="11">
        <f t="shared" si="6"/>
        <v>7.9</v>
      </c>
      <c r="L25" s="11">
        <f t="shared" si="6"/>
        <v>7.5</v>
      </c>
      <c r="M25" s="11"/>
      <c r="N25" s="11">
        <f t="shared" si="6"/>
        <v>7.5</v>
      </c>
      <c r="O25" s="11"/>
      <c r="P25" s="11"/>
      <c r="Q25" s="11"/>
      <c r="R25" s="11">
        <f t="shared" si="6"/>
        <v>15.4</v>
      </c>
      <c r="S25" s="11"/>
      <c r="T25" s="11">
        <f t="shared" si="6"/>
        <v>15.4</v>
      </c>
    </row>
    <row r="26" spans="1:21" s="7" customFormat="1" ht="14.25" customHeight="1" x14ac:dyDescent="0.2">
      <c r="A26" s="14" t="s">
        <v>36</v>
      </c>
      <c r="B26" s="13" t="s">
        <v>37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1" s="7" customFormat="1" ht="15.75" customHeight="1" x14ac:dyDescent="0.2">
      <c r="A27" s="14" t="s">
        <v>38</v>
      </c>
      <c r="B27" s="13" t="s">
        <v>39</v>
      </c>
      <c r="C27" s="11"/>
      <c r="D27" s="11"/>
      <c r="E27" s="11"/>
      <c r="F27" s="11"/>
      <c r="G27" s="11"/>
      <c r="H27" s="11"/>
      <c r="I27" s="11">
        <f t="shared" ref="I27:U27" si="7">I28</f>
        <v>7.9</v>
      </c>
      <c r="J27" s="11"/>
      <c r="K27" s="11">
        <f t="shared" si="7"/>
        <v>7.9</v>
      </c>
      <c r="L27" s="11">
        <f t="shared" si="7"/>
        <v>7.5</v>
      </c>
      <c r="M27" s="11"/>
      <c r="N27" s="11">
        <f t="shared" si="7"/>
        <v>7.5</v>
      </c>
      <c r="O27" s="11"/>
      <c r="P27" s="11"/>
      <c r="Q27" s="11"/>
      <c r="R27" s="11">
        <f t="shared" si="7"/>
        <v>15.4</v>
      </c>
      <c r="S27" s="11"/>
      <c r="T27" s="11">
        <f t="shared" si="7"/>
        <v>15.4</v>
      </c>
      <c r="U27" s="11">
        <f t="shared" si="7"/>
        <v>0</v>
      </c>
    </row>
    <row r="28" spans="1:21" s="7" customFormat="1" ht="103.5" customHeight="1" x14ac:dyDescent="0.2">
      <c r="A28" s="11"/>
      <c r="B28" s="13" t="s">
        <v>40</v>
      </c>
      <c r="C28" s="11"/>
      <c r="D28" s="11"/>
      <c r="E28" s="11"/>
      <c r="F28" s="11"/>
      <c r="G28" s="11"/>
      <c r="H28" s="11"/>
      <c r="I28" s="10">
        <v>7.9</v>
      </c>
      <c r="J28" s="11"/>
      <c r="K28" s="10">
        <v>7.9</v>
      </c>
      <c r="L28" s="10">
        <v>7.5</v>
      </c>
      <c r="M28" s="11"/>
      <c r="N28" s="10">
        <v>7.5</v>
      </c>
      <c r="O28" s="11"/>
      <c r="P28" s="11"/>
      <c r="Q28" s="11"/>
      <c r="R28" s="10">
        <v>15.4</v>
      </c>
      <c r="S28" s="12"/>
      <c r="T28" s="10">
        <v>15.4</v>
      </c>
    </row>
    <row r="29" spans="1:21" s="7" customFormat="1" ht="24" customHeight="1" x14ac:dyDescent="0.2">
      <c r="A29" s="8">
        <v>2</v>
      </c>
      <c r="B29" s="13" t="s">
        <v>41</v>
      </c>
      <c r="C29" s="18">
        <f>C30+C31+C32</f>
        <v>56.3</v>
      </c>
      <c r="D29" s="18">
        <f t="shared" ref="D29:T29" si="8">D30+D31+D32</f>
        <v>0</v>
      </c>
      <c r="E29" s="18">
        <f t="shared" si="8"/>
        <v>56.3</v>
      </c>
      <c r="F29" s="18">
        <f t="shared" si="8"/>
        <v>79</v>
      </c>
      <c r="G29" s="18">
        <f t="shared" si="8"/>
        <v>0</v>
      </c>
      <c r="H29" s="18">
        <f t="shared" si="8"/>
        <v>79</v>
      </c>
      <c r="I29" s="18">
        <f t="shared" si="8"/>
        <v>4065.6000000000004</v>
      </c>
      <c r="J29" s="18">
        <f t="shared" si="8"/>
        <v>3890.3</v>
      </c>
      <c r="K29" s="18">
        <f t="shared" si="8"/>
        <v>175.3</v>
      </c>
      <c r="L29" s="18">
        <f t="shared" si="8"/>
        <v>3933.7999999999997</v>
      </c>
      <c r="M29" s="18">
        <f t="shared" si="8"/>
        <v>3777.7999999999997</v>
      </c>
      <c r="N29" s="18">
        <f t="shared" si="8"/>
        <v>0</v>
      </c>
      <c r="O29" s="18">
        <f t="shared" si="8"/>
        <v>2690.3999999999996</v>
      </c>
      <c r="P29" s="18">
        <f t="shared" si="8"/>
        <v>2690.3999999999996</v>
      </c>
      <c r="Q29" s="18">
        <f t="shared" si="8"/>
        <v>0</v>
      </c>
      <c r="R29" s="18">
        <f t="shared" si="8"/>
        <v>7218</v>
      </c>
      <c r="S29" s="18">
        <f t="shared" si="8"/>
        <v>6751.4</v>
      </c>
      <c r="T29" s="18">
        <f t="shared" si="8"/>
        <v>466.6</v>
      </c>
    </row>
    <row r="30" spans="1:21" s="7" customFormat="1" ht="70.5" customHeight="1" x14ac:dyDescent="0.2">
      <c r="A30" s="11"/>
      <c r="B30" s="13" t="s">
        <v>63</v>
      </c>
      <c r="C30" s="10">
        <v>56.3</v>
      </c>
      <c r="D30" s="11"/>
      <c r="E30" s="10">
        <v>56.3</v>
      </c>
      <c r="F30" s="10">
        <v>79</v>
      </c>
      <c r="G30" s="11"/>
      <c r="H30" s="10">
        <v>79</v>
      </c>
      <c r="I30" s="10">
        <v>50.5</v>
      </c>
      <c r="J30" s="11"/>
      <c r="K30" s="10">
        <v>50.5</v>
      </c>
      <c r="L30" s="10">
        <v>156</v>
      </c>
      <c r="M30" s="11"/>
      <c r="N30" s="10"/>
      <c r="O30" s="11"/>
      <c r="P30" s="11"/>
      <c r="Q30" s="11"/>
      <c r="R30" s="10">
        <v>341.8</v>
      </c>
      <c r="S30" s="12"/>
      <c r="T30" s="10">
        <v>341.8</v>
      </c>
    </row>
    <row r="31" spans="1:21" s="7" customFormat="1" ht="39" customHeight="1" x14ac:dyDescent="0.2">
      <c r="A31" s="11"/>
      <c r="B31" s="13" t="s">
        <v>64</v>
      </c>
      <c r="C31" s="11"/>
      <c r="D31" s="11"/>
      <c r="E31" s="11"/>
      <c r="F31" s="11"/>
      <c r="G31" s="11"/>
      <c r="H31" s="11"/>
      <c r="I31" s="15">
        <v>3890.3</v>
      </c>
      <c r="J31" s="15">
        <v>3890.3</v>
      </c>
      <c r="K31" s="11"/>
      <c r="L31" s="10">
        <f>M31+N31</f>
        <v>3777.7999999999997</v>
      </c>
      <c r="M31" s="10">
        <f>170.7+3607.1</f>
        <v>3777.7999999999997</v>
      </c>
      <c r="N31" s="11"/>
      <c r="O31" s="10">
        <v>108.2</v>
      </c>
      <c r="P31" s="10">
        <v>108.2</v>
      </c>
      <c r="Q31" s="11"/>
      <c r="R31" s="15">
        <v>4169.2</v>
      </c>
      <c r="S31" s="15">
        <v>4169.2</v>
      </c>
      <c r="T31" s="12"/>
    </row>
    <row r="32" spans="1:21" s="7" customFormat="1" ht="59.25" customHeight="1" x14ac:dyDescent="0.2">
      <c r="A32" s="11"/>
      <c r="B32" s="13" t="s">
        <v>42</v>
      </c>
      <c r="C32" s="11"/>
      <c r="D32" s="11"/>
      <c r="E32" s="11"/>
      <c r="F32" s="11"/>
      <c r="G32" s="11"/>
      <c r="H32" s="11"/>
      <c r="I32" s="10">
        <v>124.8</v>
      </c>
      <c r="J32" s="11"/>
      <c r="K32" s="10">
        <v>124.8</v>
      </c>
      <c r="L32" s="11"/>
      <c r="M32" s="11"/>
      <c r="N32" s="11"/>
      <c r="O32" s="15">
        <v>2582.1999999999998</v>
      </c>
      <c r="P32" s="15">
        <v>2582.1999999999998</v>
      </c>
      <c r="Q32" s="11"/>
      <c r="R32" s="15">
        <v>2707</v>
      </c>
      <c r="S32" s="15">
        <v>2582.1999999999998</v>
      </c>
      <c r="T32" s="10">
        <v>124.8</v>
      </c>
    </row>
    <row r="33" spans="1:20" s="7" customFormat="1" ht="23.25" customHeight="1" x14ac:dyDescent="0.2">
      <c r="A33" s="8">
        <v>3</v>
      </c>
      <c r="B33" s="13" t="s">
        <v>43</v>
      </c>
      <c r="C33" s="11"/>
      <c r="D33" s="11"/>
      <c r="E33" s="11"/>
      <c r="F33" s="11">
        <f t="shared" ref="F33:T33" si="9">F34+F35</f>
        <v>27</v>
      </c>
      <c r="G33" s="11"/>
      <c r="H33" s="11">
        <f t="shared" si="9"/>
        <v>27</v>
      </c>
      <c r="I33" s="11">
        <f t="shared" si="9"/>
        <v>214.3</v>
      </c>
      <c r="J33" s="11">
        <f t="shared" si="9"/>
        <v>109</v>
      </c>
      <c r="K33" s="11">
        <f t="shared" si="9"/>
        <v>105.3</v>
      </c>
      <c r="L33" s="11">
        <f t="shared" si="9"/>
        <v>1172.3</v>
      </c>
      <c r="M33" s="11">
        <f t="shared" si="9"/>
        <v>1047.5</v>
      </c>
      <c r="N33" s="11">
        <f t="shared" si="9"/>
        <v>124.8</v>
      </c>
      <c r="O33" s="11">
        <f t="shared" si="9"/>
        <v>312.5</v>
      </c>
      <c r="P33" s="11">
        <f t="shared" si="9"/>
        <v>312.5</v>
      </c>
      <c r="Q33" s="11">
        <f t="shared" si="9"/>
        <v>0</v>
      </c>
      <c r="R33" s="11">
        <f t="shared" si="9"/>
        <v>1726.1</v>
      </c>
      <c r="S33" s="11">
        <f t="shared" si="9"/>
        <v>1469</v>
      </c>
      <c r="T33" s="11">
        <f t="shared" si="9"/>
        <v>257.10000000000002</v>
      </c>
    </row>
    <row r="34" spans="1:20" s="7" customFormat="1" ht="63" customHeight="1" x14ac:dyDescent="0.2">
      <c r="A34" s="11"/>
      <c r="B34" s="13" t="s">
        <v>44</v>
      </c>
      <c r="C34" s="11"/>
      <c r="D34" s="11"/>
      <c r="E34" s="11"/>
      <c r="F34" s="10">
        <v>27</v>
      </c>
      <c r="G34" s="11"/>
      <c r="H34" s="10">
        <v>27</v>
      </c>
      <c r="I34" s="10">
        <v>105.3</v>
      </c>
      <c r="J34" s="11"/>
      <c r="K34" s="10">
        <v>105.3</v>
      </c>
      <c r="L34" s="10">
        <v>124.8</v>
      </c>
      <c r="M34" s="11"/>
      <c r="N34" s="10">
        <v>124.8</v>
      </c>
      <c r="O34" s="11"/>
      <c r="P34" s="11"/>
      <c r="Q34" s="11"/>
      <c r="R34" s="10">
        <v>257.10000000000002</v>
      </c>
      <c r="S34" s="12"/>
      <c r="T34" s="10">
        <v>257.10000000000002</v>
      </c>
    </row>
    <row r="35" spans="1:20" s="7" customFormat="1" ht="89.25" customHeight="1" x14ac:dyDescent="0.2">
      <c r="A35" s="11"/>
      <c r="B35" s="13" t="s">
        <v>45</v>
      </c>
      <c r="C35" s="11"/>
      <c r="D35" s="11"/>
      <c r="E35" s="11"/>
      <c r="F35" s="11"/>
      <c r="G35" s="11"/>
      <c r="H35" s="11"/>
      <c r="I35" s="10">
        <v>109</v>
      </c>
      <c r="J35" s="10">
        <v>109</v>
      </c>
      <c r="K35" s="11"/>
      <c r="L35" s="15">
        <v>1047.5</v>
      </c>
      <c r="M35" s="15">
        <v>1047.5</v>
      </c>
      <c r="N35" s="11"/>
      <c r="O35" s="10">
        <v>312.5</v>
      </c>
      <c r="P35" s="10">
        <v>312.5</v>
      </c>
      <c r="Q35" s="11"/>
      <c r="R35" s="15">
        <v>1469</v>
      </c>
      <c r="S35" s="15">
        <v>1469</v>
      </c>
      <c r="T35" s="12"/>
    </row>
    <row r="36" spans="1:20" s="7" customFormat="1" ht="27.75" customHeight="1" x14ac:dyDescent="0.2">
      <c r="A36" s="3" t="s">
        <v>46</v>
      </c>
      <c r="B36" s="4" t="s">
        <v>47</v>
      </c>
      <c r="C36" s="5">
        <f>C37+C38+C39+C40+C41+C42+C43+C44+C45+C46+C47+C48+C49</f>
        <v>959.59999999999991</v>
      </c>
      <c r="D36" s="5"/>
      <c r="E36" s="5">
        <f t="shared" ref="E36:T36" si="10">E37+E38+E39+E40+E41+E42+E43+E44+E45+E46+E47+E48+E49</f>
        <v>959.59999999999991</v>
      </c>
      <c r="F36" s="5">
        <f t="shared" si="10"/>
        <v>1192.1000000000001</v>
      </c>
      <c r="G36" s="5"/>
      <c r="H36" s="5">
        <f t="shared" si="10"/>
        <v>1304.5000000000002</v>
      </c>
      <c r="I36" s="5">
        <f t="shared" si="10"/>
        <v>2285.3000000000002</v>
      </c>
      <c r="J36" s="5">
        <f t="shared" si="10"/>
        <v>1063.5</v>
      </c>
      <c r="K36" s="5">
        <f t="shared" si="10"/>
        <v>1221.8</v>
      </c>
      <c r="L36" s="5">
        <f t="shared" si="10"/>
        <v>3184.8</v>
      </c>
      <c r="M36" s="5">
        <f t="shared" si="10"/>
        <v>2014.7</v>
      </c>
      <c r="N36" s="5">
        <f t="shared" si="10"/>
        <v>1211.3</v>
      </c>
      <c r="O36" s="5">
        <f t="shared" si="10"/>
        <v>1763.8</v>
      </c>
      <c r="P36" s="5">
        <f t="shared" si="10"/>
        <v>817.4</v>
      </c>
      <c r="Q36" s="5">
        <f t="shared" si="10"/>
        <v>946.4</v>
      </c>
      <c r="R36" s="5">
        <f t="shared" si="10"/>
        <v>9538.9000000000015</v>
      </c>
      <c r="S36" s="5">
        <f t="shared" si="10"/>
        <v>3895.5000000000005</v>
      </c>
      <c r="T36" s="5">
        <f t="shared" si="10"/>
        <v>5643.5999999999995</v>
      </c>
    </row>
    <row r="37" spans="1:20" s="7" customFormat="1" ht="53.25" customHeight="1" x14ac:dyDescent="0.2">
      <c r="A37" s="8">
        <v>1</v>
      </c>
      <c r="B37" s="13" t="s">
        <v>48</v>
      </c>
      <c r="C37" s="10">
        <v>58.7</v>
      </c>
      <c r="D37" s="11"/>
      <c r="E37" s="10">
        <v>58.7</v>
      </c>
      <c r="F37" s="11"/>
      <c r="G37" s="11"/>
      <c r="H37" s="10">
        <v>58</v>
      </c>
      <c r="I37" s="10">
        <v>492.2</v>
      </c>
      <c r="J37" s="10">
        <v>436.2</v>
      </c>
      <c r="K37" s="10">
        <v>56</v>
      </c>
      <c r="L37" s="10">
        <v>667.7</v>
      </c>
      <c r="M37" s="10">
        <v>667.7</v>
      </c>
      <c r="N37" s="11"/>
      <c r="O37" s="10">
        <v>47.4</v>
      </c>
      <c r="P37" s="10">
        <v>47.4</v>
      </c>
      <c r="Q37" s="11"/>
      <c r="R37" s="15">
        <v>1323.9</v>
      </c>
      <c r="S37" s="15">
        <v>1151.2</v>
      </c>
      <c r="T37" s="10">
        <v>172.7</v>
      </c>
    </row>
    <row r="38" spans="1:20" s="7" customFormat="1" ht="78.75" customHeight="1" x14ac:dyDescent="0.2">
      <c r="A38" s="8">
        <v>2</v>
      </c>
      <c r="B38" s="13" t="s">
        <v>49</v>
      </c>
      <c r="C38" s="10">
        <v>25</v>
      </c>
      <c r="D38" s="11"/>
      <c r="E38" s="10">
        <v>25</v>
      </c>
      <c r="F38" s="11"/>
      <c r="G38" s="11"/>
      <c r="H38" s="10">
        <v>54.4</v>
      </c>
      <c r="I38" s="10">
        <v>5.5</v>
      </c>
      <c r="J38" s="11"/>
      <c r="K38" s="10">
        <v>5.5</v>
      </c>
      <c r="L38" s="10">
        <v>542.20000000000005</v>
      </c>
      <c r="M38" s="10">
        <v>542.20000000000005</v>
      </c>
      <c r="N38" s="11"/>
      <c r="O38" s="10">
        <v>430</v>
      </c>
      <c r="P38" s="10">
        <v>430</v>
      </c>
      <c r="Q38" s="11"/>
      <c r="R38" s="15">
        <v>1057.0999999999999</v>
      </c>
      <c r="S38" s="10">
        <v>972.2</v>
      </c>
      <c r="T38" s="10">
        <v>84.9</v>
      </c>
    </row>
    <row r="39" spans="1:20" s="7" customFormat="1" ht="63" customHeight="1" x14ac:dyDescent="0.2">
      <c r="A39" s="8">
        <v>3</v>
      </c>
      <c r="B39" s="9" t="s">
        <v>50</v>
      </c>
      <c r="C39" s="11"/>
      <c r="D39" s="11"/>
      <c r="E39" s="11"/>
      <c r="F39" s="11"/>
      <c r="G39" s="11"/>
      <c r="H39" s="11"/>
      <c r="I39" s="10">
        <v>21.4</v>
      </c>
      <c r="J39" s="11"/>
      <c r="K39" s="10">
        <v>21.4</v>
      </c>
      <c r="L39" s="10">
        <v>8.1</v>
      </c>
      <c r="M39" s="11"/>
      <c r="N39" s="10">
        <v>8.1</v>
      </c>
      <c r="O39" s="11"/>
      <c r="P39" s="11"/>
      <c r="Q39" s="11"/>
      <c r="R39" s="10">
        <v>29.5</v>
      </c>
      <c r="S39" s="12"/>
      <c r="T39" s="10">
        <v>29.5</v>
      </c>
    </row>
    <row r="40" spans="1:20" s="7" customFormat="1" ht="105.75" customHeight="1" x14ac:dyDescent="0.2">
      <c r="A40" s="8">
        <v>4</v>
      </c>
      <c r="B40" s="13" t="s">
        <v>51</v>
      </c>
      <c r="C40" s="11"/>
      <c r="D40" s="11"/>
      <c r="E40" s="11"/>
      <c r="F40" s="11"/>
      <c r="G40" s="11"/>
      <c r="H40" s="11"/>
      <c r="I40" s="10">
        <v>409.3</v>
      </c>
      <c r="J40" s="10">
        <v>409.3</v>
      </c>
      <c r="K40" s="11"/>
      <c r="L40" s="10">
        <v>760.3</v>
      </c>
      <c r="M40" s="10">
        <v>760.3</v>
      </c>
      <c r="N40" s="11"/>
      <c r="O40" s="10">
        <v>20.3</v>
      </c>
      <c r="P40" s="10">
        <v>20.3</v>
      </c>
      <c r="Q40" s="11"/>
      <c r="R40" s="15">
        <v>1189.9000000000001</v>
      </c>
      <c r="S40" s="15">
        <v>1189.9000000000001</v>
      </c>
      <c r="T40" s="12"/>
    </row>
    <row r="41" spans="1:20" s="7" customFormat="1" ht="54" customHeight="1" x14ac:dyDescent="0.2">
      <c r="A41" s="8">
        <v>5</v>
      </c>
      <c r="B41" s="13" t="s">
        <v>52</v>
      </c>
      <c r="C41" s="11"/>
      <c r="D41" s="11"/>
      <c r="E41" s="11"/>
      <c r="F41" s="11"/>
      <c r="G41" s="11"/>
      <c r="H41" s="11"/>
      <c r="I41" s="10">
        <v>138</v>
      </c>
      <c r="J41" s="10">
        <v>138</v>
      </c>
      <c r="K41" s="11"/>
      <c r="L41" s="11"/>
      <c r="M41" s="11"/>
      <c r="N41" s="11"/>
      <c r="O41" s="10">
        <v>213.6</v>
      </c>
      <c r="P41" s="10">
        <v>213.6</v>
      </c>
      <c r="Q41" s="11"/>
      <c r="R41" s="10">
        <v>351.6</v>
      </c>
      <c r="S41" s="10">
        <v>351.6</v>
      </c>
      <c r="T41" s="12"/>
    </row>
    <row r="42" spans="1:20" s="7" customFormat="1" ht="103.5" customHeight="1" x14ac:dyDescent="0.2">
      <c r="A42" s="8">
        <v>6</v>
      </c>
      <c r="B42" s="13" t="s">
        <v>53</v>
      </c>
      <c r="C42" s="11"/>
      <c r="D42" s="11"/>
      <c r="E42" s="11"/>
      <c r="F42" s="11"/>
      <c r="G42" s="11"/>
      <c r="H42" s="11"/>
      <c r="I42" s="10">
        <v>38.200000000000003</v>
      </c>
      <c r="J42" s="11"/>
      <c r="K42" s="10">
        <v>38.200000000000003</v>
      </c>
      <c r="L42" s="10">
        <v>138.4</v>
      </c>
      <c r="M42" s="11"/>
      <c r="N42" s="10">
        <v>138.4</v>
      </c>
      <c r="O42" s="11"/>
      <c r="P42" s="11"/>
      <c r="Q42" s="11"/>
      <c r="R42" s="10">
        <v>176.6</v>
      </c>
      <c r="S42" s="12"/>
      <c r="T42" s="10">
        <v>176.6</v>
      </c>
    </row>
    <row r="43" spans="1:20" s="7" customFormat="1" ht="51" customHeight="1" x14ac:dyDescent="0.2">
      <c r="A43" s="8">
        <v>7</v>
      </c>
      <c r="B43" s="13" t="s">
        <v>54</v>
      </c>
      <c r="C43" s="11"/>
      <c r="D43" s="11"/>
      <c r="E43" s="11"/>
      <c r="F43" s="11"/>
      <c r="G43" s="11"/>
      <c r="H43" s="11"/>
      <c r="I43" s="11"/>
      <c r="J43" s="11"/>
      <c r="K43" s="11"/>
      <c r="L43" s="10">
        <v>3.3</v>
      </c>
      <c r="M43" s="10">
        <v>3.3</v>
      </c>
      <c r="N43" s="11"/>
      <c r="O43" s="11"/>
      <c r="P43" s="11"/>
      <c r="Q43" s="11"/>
      <c r="R43" s="10">
        <v>3.3</v>
      </c>
      <c r="S43" s="10">
        <v>3.3</v>
      </c>
      <c r="T43" s="3"/>
    </row>
    <row r="44" spans="1:20" s="7" customFormat="1" ht="18" customHeight="1" x14ac:dyDescent="0.2">
      <c r="A44" s="8">
        <v>8</v>
      </c>
      <c r="B44" s="13" t="s">
        <v>55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0">
        <v>46.8</v>
      </c>
      <c r="P44" s="10">
        <v>46.8</v>
      </c>
      <c r="Q44" s="11"/>
      <c r="R44" s="10">
        <v>46.8</v>
      </c>
      <c r="S44" s="10">
        <v>46.8</v>
      </c>
      <c r="T44" s="12"/>
    </row>
    <row r="45" spans="1:20" s="7" customFormat="1" ht="15.75" customHeight="1" x14ac:dyDescent="0.2">
      <c r="A45" s="8">
        <v>9</v>
      </c>
      <c r="B45" s="13" t="s">
        <v>56</v>
      </c>
      <c r="C45" s="10">
        <v>145</v>
      </c>
      <c r="D45" s="11"/>
      <c r="E45" s="10">
        <v>145</v>
      </c>
      <c r="F45" s="10">
        <v>88</v>
      </c>
      <c r="G45" s="11"/>
      <c r="H45" s="10">
        <v>88</v>
      </c>
      <c r="I45" s="10">
        <v>183.5</v>
      </c>
      <c r="J45" s="10">
        <v>80</v>
      </c>
      <c r="K45" s="10">
        <v>103.5</v>
      </c>
      <c r="L45" s="10">
        <v>84</v>
      </c>
      <c r="M45" s="10">
        <v>41.2</v>
      </c>
      <c r="N45" s="10">
        <v>84</v>
      </c>
      <c r="O45" s="10">
        <v>21.6</v>
      </c>
      <c r="P45" s="10">
        <v>21.6</v>
      </c>
      <c r="Q45" s="11"/>
      <c r="R45" s="10">
        <v>563.20000000000005</v>
      </c>
      <c r="S45" s="10">
        <v>142.80000000000001</v>
      </c>
      <c r="T45" s="10">
        <v>420.5</v>
      </c>
    </row>
    <row r="46" spans="1:20" s="7" customFormat="1" ht="128.25" customHeight="1" x14ac:dyDescent="0.2">
      <c r="A46" s="8">
        <v>10</v>
      </c>
      <c r="B46" s="9" t="s">
        <v>57</v>
      </c>
      <c r="C46" s="10">
        <v>710.4</v>
      </c>
      <c r="D46" s="11"/>
      <c r="E46" s="10">
        <v>710.4</v>
      </c>
      <c r="F46" s="15">
        <v>1027.2</v>
      </c>
      <c r="G46" s="11"/>
      <c r="H46" s="15">
        <v>1027.2</v>
      </c>
      <c r="I46" s="10">
        <v>990</v>
      </c>
      <c r="J46" s="11"/>
      <c r="K46" s="10">
        <v>990</v>
      </c>
      <c r="L46" s="10">
        <v>951</v>
      </c>
      <c r="M46" s="11"/>
      <c r="N46" s="10">
        <v>951</v>
      </c>
      <c r="O46" s="10">
        <v>926.4</v>
      </c>
      <c r="P46" s="11"/>
      <c r="Q46" s="10">
        <v>926.4</v>
      </c>
      <c r="R46" s="15">
        <v>4605</v>
      </c>
      <c r="S46" s="11"/>
      <c r="T46" s="15">
        <v>4605</v>
      </c>
    </row>
    <row r="47" spans="1:20" s="7" customFormat="1" ht="54" customHeight="1" x14ac:dyDescent="0.2">
      <c r="A47" s="8">
        <v>11</v>
      </c>
      <c r="B47" s="9" t="s">
        <v>58</v>
      </c>
      <c r="C47" s="10">
        <v>16</v>
      </c>
      <c r="D47" s="11"/>
      <c r="E47" s="10">
        <v>16</v>
      </c>
      <c r="F47" s="10">
        <v>75.400000000000006</v>
      </c>
      <c r="G47" s="11"/>
      <c r="H47" s="10">
        <v>75.400000000000006</v>
      </c>
      <c r="I47" s="10">
        <v>7.2</v>
      </c>
      <c r="J47" s="11"/>
      <c r="K47" s="10">
        <v>7.2</v>
      </c>
      <c r="L47" s="10">
        <v>29.8</v>
      </c>
      <c r="M47" s="11"/>
      <c r="N47" s="10">
        <v>29.8</v>
      </c>
      <c r="O47" s="10">
        <v>37.700000000000003</v>
      </c>
      <c r="P47" s="10">
        <v>37.700000000000003</v>
      </c>
      <c r="Q47" s="11"/>
      <c r="R47" s="10">
        <v>166</v>
      </c>
      <c r="S47" s="10">
        <v>37.700000000000003</v>
      </c>
      <c r="T47" s="10">
        <v>128.4</v>
      </c>
    </row>
    <row r="48" spans="1:20" s="7" customFormat="1" ht="109.5" customHeight="1" x14ac:dyDescent="0.2">
      <c r="A48" s="8">
        <v>12</v>
      </c>
      <c r="B48" s="9" t="s">
        <v>59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0">
        <v>5</v>
      </c>
      <c r="P48" s="11"/>
      <c r="Q48" s="10">
        <v>5</v>
      </c>
      <c r="R48" s="10">
        <v>5</v>
      </c>
      <c r="S48" s="11"/>
      <c r="T48" s="10">
        <v>5</v>
      </c>
    </row>
    <row r="49" spans="1:20" s="7" customFormat="1" ht="110.25" customHeight="1" x14ac:dyDescent="0.2">
      <c r="A49" s="8">
        <v>13</v>
      </c>
      <c r="B49" s="9" t="s">
        <v>60</v>
      </c>
      <c r="C49" s="10">
        <v>4.5</v>
      </c>
      <c r="D49" s="11"/>
      <c r="E49" s="10">
        <v>4.5</v>
      </c>
      <c r="F49" s="10">
        <v>1.5</v>
      </c>
      <c r="G49" s="11"/>
      <c r="H49" s="10">
        <v>1.5</v>
      </c>
      <c r="I49" s="12"/>
      <c r="J49" s="11"/>
      <c r="K49" s="11"/>
      <c r="L49" s="12"/>
      <c r="M49" s="11"/>
      <c r="N49" s="11"/>
      <c r="O49" s="10">
        <v>15</v>
      </c>
      <c r="P49" s="11"/>
      <c r="Q49" s="10">
        <v>15</v>
      </c>
      <c r="R49" s="10">
        <v>21</v>
      </c>
      <c r="S49" s="11"/>
      <c r="T49" s="10">
        <v>21</v>
      </c>
    </row>
    <row r="50" spans="1:20" s="7" customFormat="1" ht="31.5" customHeight="1" x14ac:dyDescent="0.2">
      <c r="A50" s="12" t="s">
        <v>61</v>
      </c>
      <c r="B50" s="4" t="s">
        <v>62</v>
      </c>
      <c r="C50" s="20"/>
      <c r="D50" s="20"/>
      <c r="E50" s="20"/>
      <c r="F50" s="20"/>
      <c r="G50" s="20"/>
      <c r="H50" s="20"/>
      <c r="I50" s="5">
        <v>157</v>
      </c>
      <c r="J50" s="5">
        <v>157</v>
      </c>
      <c r="K50" s="20"/>
      <c r="L50" s="5">
        <v>178.3</v>
      </c>
      <c r="M50" s="5">
        <v>178.3</v>
      </c>
      <c r="N50" s="20"/>
      <c r="O50" s="5">
        <v>85.1</v>
      </c>
      <c r="P50" s="5">
        <v>85.1</v>
      </c>
      <c r="Q50" s="20"/>
      <c r="R50" s="5">
        <v>420.4</v>
      </c>
      <c r="S50" s="5">
        <v>420.4</v>
      </c>
      <c r="T50" s="3"/>
    </row>
  </sheetData>
  <mergeCells count="9">
    <mergeCell ref="A1:U1"/>
    <mergeCell ref="A3:A4"/>
    <mergeCell ref="B3:B4"/>
    <mergeCell ref="C3:E3"/>
    <mergeCell ref="F3:H3"/>
    <mergeCell ref="I3:K3"/>
    <mergeCell ref="L3:N3"/>
    <mergeCell ref="O3:Q3"/>
    <mergeCell ref="R3:T3"/>
  </mergeCells>
  <pageMargins left="0.23622047244094491" right="0.15748031496062992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2025-10-03T04:17:09Z</cp:lastPrinted>
  <dcterms:created xsi:type="dcterms:W3CDTF">2025-10-02T03:49:02Z</dcterms:created>
  <dcterms:modified xsi:type="dcterms:W3CDTF">2025-10-03T07:00:05Z</dcterms:modified>
</cp:coreProperties>
</file>